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8580" tabRatio="598" activeTab="0"/>
  </bookViews>
  <sheets>
    <sheet name="exemple de saisie" sheetId="1" r:id="rId1"/>
  </sheets>
  <definedNames>
    <definedName name="_xlnm.Print_Titles" localSheetId="0">'exemple de saisie'!$3:$9</definedName>
    <definedName name="_xlnm.Print_Area" localSheetId="0">'exemple de saisie'!$B$1:$J$38</definedName>
  </definedNames>
  <calcPr fullCalcOnLoad="1"/>
</workbook>
</file>

<file path=xl/sharedStrings.xml><?xml version="1.0" encoding="utf-8"?>
<sst xmlns="http://schemas.openxmlformats.org/spreadsheetml/2006/main" count="138" uniqueCount="91">
  <si>
    <t>Réfrigérateur</t>
  </si>
  <si>
    <t>Lave-linge</t>
  </si>
  <si>
    <t>Cafetière</t>
  </si>
  <si>
    <t>Bouilloire</t>
  </si>
  <si>
    <t>Four micro ondes</t>
  </si>
  <si>
    <t>Four</t>
  </si>
  <si>
    <t>Fer à repasser</t>
  </si>
  <si>
    <t>Aspirateur</t>
  </si>
  <si>
    <t>Congélateur</t>
  </si>
  <si>
    <t>Grill</t>
  </si>
  <si>
    <t>Radiateur</t>
  </si>
  <si>
    <t>Halogène</t>
  </si>
  <si>
    <t>Ordinateur portable</t>
  </si>
  <si>
    <t>DECT</t>
  </si>
  <si>
    <t>Lecteur blue ray</t>
  </si>
  <si>
    <t>Décodeur TNT</t>
  </si>
  <si>
    <t>TV</t>
  </si>
  <si>
    <t>Puissance</t>
  </si>
  <si>
    <t>Minutes</t>
  </si>
  <si>
    <t>Plaque cuisson</t>
  </si>
  <si>
    <t>Appareils</t>
  </si>
  <si>
    <t>Lecteur DVD</t>
  </si>
  <si>
    <t>conso jour</t>
  </si>
  <si>
    <t>conso an</t>
  </si>
  <si>
    <t>Watts</t>
  </si>
  <si>
    <t>KWatts</t>
  </si>
  <si>
    <t>Consommation annuelle :</t>
  </si>
  <si>
    <t>Heures</t>
  </si>
  <si>
    <t>Appareil</t>
  </si>
  <si>
    <t>minutes</t>
  </si>
  <si>
    <t>Total / h</t>
  </si>
  <si>
    <t>Lampe à incandescence</t>
  </si>
  <si>
    <t>kWh</t>
  </si>
  <si>
    <t>conso hebdomadaire</t>
  </si>
  <si>
    <t>hebdo/7</t>
  </si>
  <si>
    <t>journalier</t>
  </si>
  <si>
    <t>Jour + hebdo</t>
  </si>
  <si>
    <t>Temps d'utilisation</t>
  </si>
  <si>
    <t>Journalier</t>
  </si>
  <si>
    <t>Hebdomadaire</t>
  </si>
  <si>
    <t xml:space="preserve"> € par an</t>
  </si>
  <si>
    <t>Puissance
en Watts</t>
  </si>
  <si>
    <t>Consommation</t>
  </si>
  <si>
    <t>annuelle pour</t>
  </si>
  <si>
    <t>les appareils
indiqués en</t>
  </si>
  <si>
    <t>kwh</t>
  </si>
  <si>
    <t>Consommation annuelle</t>
  </si>
  <si>
    <t>€</t>
  </si>
  <si>
    <t>Mensuel</t>
  </si>
  <si>
    <t>Annuel</t>
  </si>
  <si>
    <t>consoannuel</t>
  </si>
  <si>
    <t>kwh annuel</t>
  </si>
  <si>
    <t>consomensuel</t>
  </si>
  <si>
    <t>mensuel *12</t>
  </si>
  <si>
    <t>kwh mensuel</t>
  </si>
  <si>
    <t>Alarme</t>
  </si>
  <si>
    <t>Ampoule BC fluocompacte</t>
  </si>
  <si>
    <t>Ampoule incandescence</t>
  </si>
  <si>
    <t>Ampoule LED</t>
  </si>
  <si>
    <t>Box wifi</t>
  </si>
  <si>
    <t>Brosse à dents</t>
  </si>
  <si>
    <t>Chaîne hi-fi</t>
  </si>
  <si>
    <t>Chargeur</t>
  </si>
  <si>
    <t>Climatiseur</t>
  </si>
  <si>
    <t>Console vidéo</t>
  </si>
  <si>
    <t>Fax</t>
  </si>
  <si>
    <t xml:space="preserve">Grille-pain </t>
  </si>
  <si>
    <t>Hotte aspirante</t>
  </si>
  <si>
    <t>Lave-vaisselle</t>
  </si>
  <si>
    <t>Lecteur CD</t>
  </si>
  <si>
    <t>Machine à pain</t>
  </si>
  <si>
    <t>Magnétoscope</t>
  </si>
  <si>
    <t>Onduleur</t>
  </si>
  <si>
    <t>Ordinateur écran</t>
  </si>
  <si>
    <t>Ordinateur tour</t>
  </si>
  <si>
    <t>Outillage électrique</t>
  </si>
  <si>
    <t>Pompe à chaleur</t>
  </si>
  <si>
    <t>Portail store volets</t>
  </si>
  <si>
    <t>Radioréveil</t>
  </si>
  <si>
    <t>Rasoir</t>
  </si>
  <si>
    <t>Robot ménager</t>
  </si>
  <si>
    <t>Sèche-cheveux</t>
  </si>
  <si>
    <t>Sèche-linge</t>
  </si>
  <si>
    <t>TV en veille</t>
  </si>
  <si>
    <t>Voyant - veilleuse</t>
  </si>
  <si>
    <t>Prix du kWh TTC</t>
  </si>
  <si>
    <t>heures liste 2</t>
  </si>
  <si>
    <t>Ballon d'eau chaude</t>
  </si>
  <si>
    <t>Imprimante</t>
  </si>
  <si>
    <t>Estimation de la consommation en 2018</t>
  </si>
  <si>
    <r>
      <t xml:space="preserve">kWh 2013 = 0,1263 € TTC 
  soit 2064,38 € annuels
</t>
    </r>
    <r>
      <rPr>
        <b/>
        <sz val="10"/>
        <color indexed="10"/>
        <rFont val="Arial"/>
        <family val="2"/>
      </rPr>
      <t>Augmentation en 2018 : + 178,16 €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</si>
</sst>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#,##0.00\ &quot;€&quot;"/>
    <numFmt numFmtId="193" formatCode="#,##0.00\ _€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14"/>
      <color indexed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44" fontId="1" fillId="2" borderId="0" xfId="15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39" fontId="2" fillId="2" borderId="4" xfId="15" applyNumberFormat="1" applyFont="1" applyFill="1" applyBorder="1" applyAlignment="1">
      <alignment horizontal="center"/>
    </xf>
    <xf numFmtId="174" fontId="6" fillId="2" borderId="0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1"/>
  <sheetViews>
    <sheetView tabSelected="1" workbookViewId="0" topLeftCell="A1">
      <pane xSplit="2" ySplit="9" topLeftCell="C10" activePane="bottomRight" state="frozen"/>
      <selection pane="topLeft" activeCell="AQ28" sqref="AQ28"/>
      <selection pane="topRight" activeCell="AQ28" sqref="AQ28"/>
      <selection pane="bottomLeft" activeCell="AQ28" sqref="AQ28"/>
      <selection pane="bottomRight" activeCell="B5" sqref="B5"/>
    </sheetView>
  </sheetViews>
  <sheetFormatPr defaultColWidth="11.421875" defaultRowHeight="12.75"/>
  <cols>
    <col min="1" max="1" width="3.140625" style="1" customWidth="1"/>
    <col min="2" max="2" width="33.28125" style="1" bestFit="1" customWidth="1"/>
    <col min="3" max="3" width="15.140625" style="1" bestFit="1" customWidth="1"/>
    <col min="4" max="4" width="14.140625" style="1" customWidth="1"/>
    <col min="5" max="5" width="14.57421875" style="1" customWidth="1"/>
    <col min="6" max="7" width="14.140625" style="1" customWidth="1"/>
    <col min="8" max="8" width="13.421875" style="1" bestFit="1" customWidth="1"/>
    <col min="9" max="10" width="10.421875" style="1" customWidth="1"/>
    <col min="11" max="11" width="7.57421875" style="1" hidden="1" customWidth="1"/>
    <col min="12" max="12" width="7.7109375" style="1" hidden="1" customWidth="1"/>
    <col min="13" max="13" width="12.00390625" style="1" hidden="1" customWidth="1"/>
    <col min="14" max="14" width="7.57421875" style="1" hidden="1" customWidth="1"/>
    <col min="15" max="15" width="7.7109375" style="1" hidden="1" customWidth="1"/>
    <col min="16" max="19" width="12.00390625" style="1" hidden="1" customWidth="1"/>
    <col min="20" max="20" width="11.57421875" style="1" hidden="1" customWidth="1"/>
    <col min="21" max="25" width="11.57421875" style="1" customWidth="1"/>
    <col min="26" max="29" width="11.57421875" style="1" hidden="1" customWidth="1"/>
    <col min="30" max="30" width="23.28125" style="1" hidden="1" customWidth="1"/>
    <col min="31" max="31" width="9.7109375" style="1" hidden="1" customWidth="1"/>
    <col min="32" max="32" width="6.8515625" style="1" hidden="1" customWidth="1"/>
    <col min="33" max="33" width="7.57421875" style="1" hidden="1" customWidth="1"/>
    <col min="34" max="59" width="11.57421875" style="1" hidden="1" customWidth="1"/>
    <col min="60" max="60" width="12.140625" style="1" hidden="1" customWidth="1"/>
    <col min="61" max="16384" width="11.57421875" style="1" customWidth="1"/>
  </cols>
  <sheetData>
    <row r="1" spans="1:105" ht="18">
      <c r="A1" s="2"/>
      <c r="B1" s="37" t="s">
        <v>89</v>
      </c>
      <c r="C1" s="37"/>
      <c r="D1" s="37"/>
      <c r="E1" s="37"/>
      <c r="F1" s="37"/>
      <c r="G1" s="37"/>
      <c r="H1" s="37"/>
      <c r="I1" s="37"/>
      <c r="J1" s="3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2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60" ht="22.5" customHeight="1" thickBot="1" thickTop="1">
      <c r="A3" s="2"/>
      <c r="B3" s="3" t="s">
        <v>26</v>
      </c>
      <c r="C3" s="24">
        <f>SUM(S10:S38)</f>
        <v>16345.042857142853</v>
      </c>
      <c r="D3" s="4" t="s">
        <v>32</v>
      </c>
      <c r="E3" s="27">
        <f>C3*C5</f>
        <v>2397.8177871428566</v>
      </c>
      <c r="F3" s="17" t="s">
        <v>40</v>
      </c>
      <c r="G3" s="10"/>
      <c r="H3" s="46" t="s">
        <v>90</v>
      </c>
      <c r="I3" s="46"/>
      <c r="J3" s="46"/>
      <c r="K3" s="10"/>
      <c r="L3" s="10"/>
      <c r="M3" s="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D3" s="1" t="s">
        <v>28</v>
      </c>
      <c r="AE3" s="1" t="s">
        <v>17</v>
      </c>
      <c r="AF3" s="1" t="s">
        <v>27</v>
      </c>
      <c r="AG3" s="1" t="s">
        <v>18</v>
      </c>
      <c r="BH3" s="1" t="s">
        <v>86</v>
      </c>
    </row>
    <row r="4" spans="1:25" ht="22.5" customHeight="1" thickTop="1">
      <c r="A4" s="2"/>
      <c r="B4" s="3"/>
      <c r="C4" s="8"/>
      <c r="D4" s="4"/>
      <c r="E4" s="5"/>
      <c r="F4" s="5"/>
      <c r="G4" s="5"/>
      <c r="H4" s="46"/>
      <c r="I4" s="46"/>
      <c r="J4" s="46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60" ht="18">
      <c r="A5" s="2"/>
      <c r="B5" s="3" t="s">
        <v>85</v>
      </c>
      <c r="C5" s="28">
        <v>0.1467</v>
      </c>
      <c r="D5" s="4" t="s">
        <v>47</v>
      </c>
      <c r="E5" s="5"/>
      <c r="F5" s="5"/>
      <c r="G5" s="5"/>
      <c r="H5" s="5"/>
      <c r="I5" s="5"/>
      <c r="J5" s="5"/>
      <c r="K5" s="5"/>
      <c r="L5" s="5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D5" s="11" t="s">
        <v>55</v>
      </c>
      <c r="AE5" s="1">
        <v>1</v>
      </c>
      <c r="AF5" s="1">
        <v>0</v>
      </c>
      <c r="AG5" s="1">
        <v>1</v>
      </c>
      <c r="BH5" s="1">
        <v>1</v>
      </c>
    </row>
    <row r="6" spans="1:60" ht="15" customHeight="1">
      <c r="A6" s="6"/>
      <c r="B6" s="6"/>
      <c r="C6" s="6"/>
      <c r="D6" s="6"/>
      <c r="E6" s="6"/>
      <c r="F6" s="6"/>
      <c r="G6" s="6"/>
      <c r="H6" s="18" t="s">
        <v>42</v>
      </c>
      <c r="I6" s="18"/>
      <c r="J6" s="18"/>
      <c r="K6" s="6"/>
      <c r="L6" s="6"/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D6" s="11" t="s">
        <v>56</v>
      </c>
      <c r="AE6" s="1">
        <v>2</v>
      </c>
      <c r="AF6" s="1">
        <v>1</v>
      </c>
      <c r="AG6" s="1">
        <v>2</v>
      </c>
      <c r="BH6" s="1">
        <v>2</v>
      </c>
    </row>
    <row r="7" spans="1:60" ht="18" customHeight="1">
      <c r="A7" s="6"/>
      <c r="B7" s="6"/>
      <c r="C7" s="6"/>
      <c r="D7" s="38" t="s">
        <v>37</v>
      </c>
      <c r="E7" s="39"/>
      <c r="F7" s="39"/>
      <c r="G7" s="40"/>
      <c r="H7" s="18" t="s">
        <v>43</v>
      </c>
      <c r="I7" s="18"/>
      <c r="J7" s="18"/>
      <c r="K7" s="6"/>
      <c r="L7" s="6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D7" s="11" t="s">
        <v>57</v>
      </c>
      <c r="AE7" s="1">
        <v>3</v>
      </c>
      <c r="AF7" s="1">
        <v>2</v>
      </c>
      <c r="AG7" s="1">
        <v>3</v>
      </c>
      <c r="BH7" s="1">
        <v>3</v>
      </c>
    </row>
    <row r="8" spans="1:60" ht="32.25" customHeight="1">
      <c r="A8" s="2"/>
      <c r="B8" s="6"/>
      <c r="C8" s="41" t="s">
        <v>41</v>
      </c>
      <c r="D8" s="38" t="s">
        <v>38</v>
      </c>
      <c r="E8" s="40"/>
      <c r="F8" s="38" t="s">
        <v>39</v>
      </c>
      <c r="G8" s="40"/>
      <c r="H8" s="19" t="s">
        <v>44</v>
      </c>
      <c r="I8" s="43" t="s">
        <v>46</v>
      </c>
      <c r="J8" s="44"/>
      <c r="K8" s="47" t="s">
        <v>33</v>
      </c>
      <c r="L8" s="47"/>
      <c r="M8" s="14" t="s">
        <v>34</v>
      </c>
      <c r="N8" s="48" t="s">
        <v>35</v>
      </c>
      <c r="O8" s="48"/>
      <c r="P8" s="16" t="s">
        <v>36</v>
      </c>
      <c r="Q8" s="11" t="s">
        <v>22</v>
      </c>
      <c r="R8" s="11" t="s">
        <v>23</v>
      </c>
      <c r="S8" s="11" t="s">
        <v>23</v>
      </c>
      <c r="T8" s="2"/>
      <c r="U8" s="2"/>
      <c r="V8" s="2"/>
      <c r="W8" s="2"/>
      <c r="X8" s="2"/>
      <c r="Y8" s="2"/>
      <c r="AD8" s="11" t="s">
        <v>58</v>
      </c>
      <c r="AE8" s="1">
        <v>4</v>
      </c>
      <c r="AF8" s="1">
        <v>3</v>
      </c>
      <c r="AG8" s="1">
        <v>4</v>
      </c>
      <c r="BH8" s="1">
        <v>4</v>
      </c>
    </row>
    <row r="9" spans="1:60" ht="18">
      <c r="A9" s="2"/>
      <c r="B9" s="7" t="s">
        <v>20</v>
      </c>
      <c r="C9" s="42"/>
      <c r="D9" s="20" t="s">
        <v>27</v>
      </c>
      <c r="E9" s="20" t="s">
        <v>18</v>
      </c>
      <c r="F9" s="20" t="s">
        <v>27</v>
      </c>
      <c r="G9" s="20" t="s">
        <v>18</v>
      </c>
      <c r="H9" s="18" t="s">
        <v>45</v>
      </c>
      <c r="I9" s="20" t="s">
        <v>32</v>
      </c>
      <c r="J9" s="20" t="s">
        <v>47</v>
      </c>
      <c r="K9" s="11" t="s">
        <v>29</v>
      </c>
      <c r="L9" s="11" t="s">
        <v>30</v>
      </c>
      <c r="M9" s="12"/>
      <c r="N9" s="11" t="s">
        <v>29</v>
      </c>
      <c r="O9" s="11" t="s">
        <v>30</v>
      </c>
      <c r="P9" s="11"/>
      <c r="Q9" s="11"/>
      <c r="R9" s="11" t="s">
        <v>24</v>
      </c>
      <c r="S9" s="11" t="s">
        <v>25</v>
      </c>
      <c r="T9" s="2"/>
      <c r="U9" s="2"/>
      <c r="V9" s="2"/>
      <c r="W9" s="2"/>
      <c r="X9" s="2"/>
      <c r="Y9" s="2"/>
      <c r="AD9" s="11" t="s">
        <v>7</v>
      </c>
      <c r="AE9" s="1">
        <v>5</v>
      </c>
      <c r="AF9" s="1">
        <v>4</v>
      </c>
      <c r="AG9" s="1">
        <v>5</v>
      </c>
      <c r="BH9" s="1">
        <v>5</v>
      </c>
    </row>
    <row r="10" spans="1:60" ht="12.75">
      <c r="A10" s="2"/>
      <c r="B10" s="29" t="s">
        <v>0</v>
      </c>
      <c r="C10" s="30"/>
      <c r="D10" s="31"/>
      <c r="E10" s="32"/>
      <c r="F10" s="32"/>
      <c r="G10" s="32"/>
      <c r="H10" s="33">
        <v>250</v>
      </c>
      <c r="I10" s="22">
        <f>S10</f>
        <v>250</v>
      </c>
      <c r="J10" s="21">
        <f>S10*$C$5</f>
        <v>36.675</v>
      </c>
      <c r="K10" s="15">
        <f>G10/60</f>
        <v>0</v>
      </c>
      <c r="L10" s="15">
        <f>F10+K10</f>
        <v>0</v>
      </c>
      <c r="M10" s="15">
        <f>L10/7</f>
        <v>0</v>
      </c>
      <c r="N10" s="11">
        <f>E10/60</f>
        <v>0</v>
      </c>
      <c r="O10" s="11">
        <f>SUM(D10,N10)</f>
        <v>0</v>
      </c>
      <c r="P10" s="11">
        <f>M10+O10</f>
        <v>0</v>
      </c>
      <c r="Q10" s="11">
        <f>C10*P10</f>
        <v>0</v>
      </c>
      <c r="R10" s="11">
        <f aca="true" t="shared" si="0" ref="R10:R31">IF(B10=$AD$46,Q10*181,Q10*365)</f>
        <v>0</v>
      </c>
      <c r="S10" s="11">
        <f>(R10/1000)+H10</f>
        <v>250</v>
      </c>
      <c r="T10" s="2"/>
      <c r="U10" s="2"/>
      <c r="V10" s="2"/>
      <c r="W10" s="2"/>
      <c r="X10" s="2"/>
      <c r="Y10" s="2"/>
      <c r="AD10" s="11" t="s">
        <v>87</v>
      </c>
      <c r="AE10" s="1">
        <v>6</v>
      </c>
      <c r="AF10" s="1">
        <v>5</v>
      </c>
      <c r="AG10" s="1">
        <v>6</v>
      </c>
      <c r="BH10" s="1">
        <v>6</v>
      </c>
    </row>
    <row r="11" spans="1:60" ht="12.75">
      <c r="A11" s="2"/>
      <c r="B11" s="29" t="s">
        <v>1</v>
      </c>
      <c r="C11" s="30">
        <v>900</v>
      </c>
      <c r="D11" s="34"/>
      <c r="E11" s="35"/>
      <c r="F11" s="35">
        <v>1</v>
      </c>
      <c r="G11" s="35">
        <v>30</v>
      </c>
      <c r="H11" s="36"/>
      <c r="I11" s="23">
        <f aca="true" t="shared" si="1" ref="I11:I28">S11</f>
        <v>70.39285714285712</v>
      </c>
      <c r="J11" s="21">
        <f aca="true" t="shared" si="2" ref="J11:J28">S11*$C$5</f>
        <v>10.32663214285714</v>
      </c>
      <c r="K11" s="15">
        <f aca="true" t="shared" si="3" ref="K11:K31">G11/60</f>
        <v>0.5</v>
      </c>
      <c r="L11" s="15">
        <f aca="true" t="shared" si="4" ref="L11:L31">F11+K11</f>
        <v>1.5</v>
      </c>
      <c r="M11" s="15">
        <f aca="true" t="shared" si="5" ref="M11:M31">L11/7</f>
        <v>0.21428571428571427</v>
      </c>
      <c r="N11" s="11">
        <f aca="true" t="shared" si="6" ref="N11:N31">E11/60</f>
        <v>0</v>
      </c>
      <c r="O11" s="11">
        <f aca="true" t="shared" si="7" ref="O11:O31">SUM(D11,N11)</f>
        <v>0</v>
      </c>
      <c r="P11" s="11">
        <f aca="true" t="shared" si="8" ref="P11:P31">M11+O11</f>
        <v>0.21428571428571427</v>
      </c>
      <c r="Q11" s="11">
        <f aca="true" t="shared" si="9" ref="Q11:Q31">C11*P11</f>
        <v>192.85714285714283</v>
      </c>
      <c r="R11" s="11">
        <f t="shared" si="0"/>
        <v>70392.85714285713</v>
      </c>
      <c r="S11" s="11">
        <f aca="true" t="shared" si="10" ref="S11:S31">(R11/1000)+H11</f>
        <v>70.39285714285712</v>
      </c>
      <c r="T11" s="2"/>
      <c r="U11" s="2"/>
      <c r="V11" s="2"/>
      <c r="W11" s="2"/>
      <c r="X11" s="2"/>
      <c r="Y11" s="2"/>
      <c r="AD11" s="11" t="s">
        <v>3</v>
      </c>
      <c r="AE11" s="1">
        <v>7</v>
      </c>
      <c r="AF11" s="1">
        <v>6</v>
      </c>
      <c r="AG11" s="1">
        <v>7</v>
      </c>
      <c r="BH11" s="1">
        <v>7</v>
      </c>
    </row>
    <row r="12" spans="1:60" ht="12.75">
      <c r="A12" s="2"/>
      <c r="B12" s="29" t="s">
        <v>19</v>
      </c>
      <c r="C12" s="30">
        <v>1500</v>
      </c>
      <c r="D12" s="31">
        <v>1</v>
      </c>
      <c r="E12" s="32"/>
      <c r="F12" s="32"/>
      <c r="G12" s="32"/>
      <c r="H12" s="33"/>
      <c r="I12" s="22">
        <f t="shared" si="1"/>
        <v>547.5</v>
      </c>
      <c r="J12" s="21">
        <f t="shared" si="2"/>
        <v>80.31824999999999</v>
      </c>
      <c r="K12" s="15">
        <f t="shared" si="3"/>
        <v>0</v>
      </c>
      <c r="L12" s="15">
        <f t="shared" si="4"/>
        <v>0</v>
      </c>
      <c r="M12" s="15">
        <f t="shared" si="5"/>
        <v>0</v>
      </c>
      <c r="N12" s="11">
        <f t="shared" si="6"/>
        <v>0</v>
      </c>
      <c r="O12" s="13">
        <f t="shared" si="7"/>
        <v>1</v>
      </c>
      <c r="P12" s="11">
        <f t="shared" si="8"/>
        <v>1</v>
      </c>
      <c r="Q12" s="11">
        <f t="shared" si="9"/>
        <v>1500</v>
      </c>
      <c r="R12" s="11">
        <f t="shared" si="0"/>
        <v>547500</v>
      </c>
      <c r="S12" s="11">
        <f t="shared" si="10"/>
        <v>547.5</v>
      </c>
      <c r="T12" s="2"/>
      <c r="U12" s="2"/>
      <c r="V12" s="2"/>
      <c r="W12" s="2"/>
      <c r="X12" s="2"/>
      <c r="Y12" s="2"/>
      <c r="AD12" s="11" t="s">
        <v>59</v>
      </c>
      <c r="AE12" s="1">
        <v>8</v>
      </c>
      <c r="AF12" s="1">
        <v>7</v>
      </c>
      <c r="AG12" s="1">
        <v>8</v>
      </c>
      <c r="BH12" s="1">
        <v>8</v>
      </c>
    </row>
    <row r="13" spans="1:60" ht="12.75">
      <c r="A13" s="2"/>
      <c r="B13" s="29" t="s">
        <v>5</v>
      </c>
      <c r="C13" s="30">
        <v>2500</v>
      </c>
      <c r="D13" s="31"/>
      <c r="E13" s="32"/>
      <c r="F13" s="32"/>
      <c r="G13" s="32">
        <v>15</v>
      </c>
      <c r="H13" s="33"/>
      <c r="I13" s="23">
        <f t="shared" si="1"/>
        <v>32.58928571428571</v>
      </c>
      <c r="J13" s="21">
        <f>S13*$C$5</f>
        <v>4.780848214285713</v>
      </c>
      <c r="K13" s="15">
        <f t="shared" si="3"/>
        <v>0.25</v>
      </c>
      <c r="L13" s="15">
        <f t="shared" si="4"/>
        <v>0.25</v>
      </c>
      <c r="M13" s="15">
        <f t="shared" si="5"/>
        <v>0.03571428571428571</v>
      </c>
      <c r="N13" s="11">
        <f t="shared" si="6"/>
        <v>0</v>
      </c>
      <c r="O13" s="11">
        <f t="shared" si="7"/>
        <v>0</v>
      </c>
      <c r="P13" s="11">
        <f t="shared" si="8"/>
        <v>0.03571428571428571</v>
      </c>
      <c r="Q13" s="11">
        <f t="shared" si="9"/>
        <v>89.28571428571428</v>
      </c>
      <c r="R13" s="11">
        <f t="shared" si="0"/>
        <v>32589.28571428571</v>
      </c>
      <c r="S13" s="11">
        <f t="shared" si="10"/>
        <v>32.58928571428571</v>
      </c>
      <c r="T13" s="2"/>
      <c r="U13" s="2"/>
      <c r="V13" s="2"/>
      <c r="W13" s="2"/>
      <c r="X13" s="2"/>
      <c r="Y13" s="2"/>
      <c r="AD13" s="11" t="s">
        <v>60</v>
      </c>
      <c r="AE13" s="1">
        <v>9</v>
      </c>
      <c r="AF13" s="1">
        <v>8</v>
      </c>
      <c r="AG13" s="1">
        <v>9</v>
      </c>
      <c r="BH13" s="1">
        <v>9</v>
      </c>
    </row>
    <row r="14" spans="1:60" ht="12.75">
      <c r="A14" s="2"/>
      <c r="B14" s="29" t="s">
        <v>6</v>
      </c>
      <c r="C14" s="30">
        <v>2300</v>
      </c>
      <c r="D14" s="31"/>
      <c r="E14" s="32"/>
      <c r="F14" s="32">
        <v>1</v>
      </c>
      <c r="G14" s="32"/>
      <c r="H14" s="33"/>
      <c r="I14" s="23">
        <f t="shared" si="1"/>
        <v>119.92857142857142</v>
      </c>
      <c r="J14" s="21">
        <f t="shared" si="2"/>
        <v>17.593521428571428</v>
      </c>
      <c r="K14" s="15">
        <f t="shared" si="3"/>
        <v>0</v>
      </c>
      <c r="L14" s="15">
        <f t="shared" si="4"/>
        <v>1</v>
      </c>
      <c r="M14" s="15">
        <f t="shared" si="5"/>
        <v>0.14285714285714285</v>
      </c>
      <c r="N14" s="11">
        <f t="shared" si="6"/>
        <v>0</v>
      </c>
      <c r="O14" s="11">
        <f t="shared" si="7"/>
        <v>0</v>
      </c>
      <c r="P14" s="11">
        <f t="shared" si="8"/>
        <v>0.14285714285714285</v>
      </c>
      <c r="Q14" s="11">
        <f t="shared" si="9"/>
        <v>328.57142857142856</v>
      </c>
      <c r="R14" s="11">
        <f t="shared" si="0"/>
        <v>119928.57142857142</v>
      </c>
      <c r="S14" s="11">
        <f t="shared" si="10"/>
        <v>119.92857142857142</v>
      </c>
      <c r="T14" s="2"/>
      <c r="U14" s="2"/>
      <c r="V14" s="2"/>
      <c r="W14" s="2"/>
      <c r="X14" s="2"/>
      <c r="Y14" s="2"/>
      <c r="AD14" s="11" t="s">
        <v>2</v>
      </c>
      <c r="AE14" s="1">
        <v>10</v>
      </c>
      <c r="AF14" s="1">
        <v>9</v>
      </c>
      <c r="AG14" s="1">
        <v>10</v>
      </c>
      <c r="BH14" s="1">
        <v>10</v>
      </c>
    </row>
    <row r="15" spans="1:60" ht="12.75">
      <c r="A15" s="2"/>
      <c r="B15" s="29" t="s">
        <v>7</v>
      </c>
      <c r="C15" s="30">
        <v>1800</v>
      </c>
      <c r="D15" s="31"/>
      <c r="E15" s="32"/>
      <c r="F15" s="32">
        <v>1</v>
      </c>
      <c r="G15" s="32"/>
      <c r="H15" s="33"/>
      <c r="I15" s="23">
        <f t="shared" si="1"/>
        <v>93.85714285714285</v>
      </c>
      <c r="J15" s="21">
        <f t="shared" si="2"/>
        <v>13.768842857142856</v>
      </c>
      <c r="K15" s="15">
        <f t="shared" si="3"/>
        <v>0</v>
      </c>
      <c r="L15" s="15">
        <f t="shared" si="4"/>
        <v>1</v>
      </c>
      <c r="M15" s="15">
        <f t="shared" si="5"/>
        <v>0.14285714285714285</v>
      </c>
      <c r="N15" s="11">
        <f t="shared" si="6"/>
        <v>0</v>
      </c>
      <c r="O15" s="11">
        <f t="shared" si="7"/>
        <v>0</v>
      </c>
      <c r="P15" s="11">
        <f t="shared" si="8"/>
        <v>0.14285714285714285</v>
      </c>
      <c r="Q15" s="11">
        <f t="shared" si="9"/>
        <v>257.1428571428571</v>
      </c>
      <c r="R15" s="11">
        <f t="shared" si="0"/>
        <v>93857.14285714284</v>
      </c>
      <c r="S15" s="11">
        <f t="shared" si="10"/>
        <v>93.85714285714285</v>
      </c>
      <c r="T15" s="2"/>
      <c r="U15" s="2"/>
      <c r="V15" s="2"/>
      <c r="W15" s="2"/>
      <c r="X15" s="2"/>
      <c r="Y15" s="2"/>
      <c r="AD15" s="11" t="s">
        <v>61</v>
      </c>
      <c r="AE15" s="1">
        <v>11</v>
      </c>
      <c r="AF15" s="1">
        <v>10</v>
      </c>
      <c r="AG15" s="1">
        <v>11</v>
      </c>
      <c r="BH15" s="1">
        <v>15</v>
      </c>
    </row>
    <row r="16" spans="1:60" ht="12.75">
      <c r="A16" s="2"/>
      <c r="B16" s="29" t="s">
        <v>10</v>
      </c>
      <c r="C16" s="30">
        <v>1500</v>
      </c>
      <c r="D16" s="31">
        <v>2</v>
      </c>
      <c r="E16" s="32"/>
      <c r="F16" s="32"/>
      <c r="G16" s="32"/>
      <c r="H16" s="33"/>
      <c r="I16" s="23">
        <f t="shared" si="1"/>
        <v>543</v>
      </c>
      <c r="J16" s="21">
        <f t="shared" si="2"/>
        <v>79.6581</v>
      </c>
      <c r="K16" s="15">
        <f t="shared" si="3"/>
        <v>0</v>
      </c>
      <c r="L16" s="15">
        <f t="shared" si="4"/>
        <v>0</v>
      </c>
      <c r="M16" s="15">
        <f t="shared" si="5"/>
        <v>0</v>
      </c>
      <c r="N16" s="11">
        <f t="shared" si="6"/>
        <v>0</v>
      </c>
      <c r="O16" s="11">
        <f t="shared" si="7"/>
        <v>2</v>
      </c>
      <c r="P16" s="11">
        <f t="shared" si="8"/>
        <v>2</v>
      </c>
      <c r="Q16" s="11">
        <f t="shared" si="9"/>
        <v>3000</v>
      </c>
      <c r="R16" s="11">
        <f t="shared" si="0"/>
        <v>543000</v>
      </c>
      <c r="S16" s="11">
        <f t="shared" si="10"/>
        <v>543</v>
      </c>
      <c r="T16" s="2"/>
      <c r="U16" s="2"/>
      <c r="V16" s="2"/>
      <c r="W16" s="2"/>
      <c r="X16" s="2"/>
      <c r="Y16" s="2"/>
      <c r="AD16" s="11" t="s">
        <v>62</v>
      </c>
      <c r="AE16" s="1">
        <v>12</v>
      </c>
      <c r="AF16" s="1">
        <v>11</v>
      </c>
      <c r="AG16" s="1">
        <v>12</v>
      </c>
      <c r="BH16" s="1">
        <v>20</v>
      </c>
    </row>
    <row r="17" spans="1:60" ht="12.75">
      <c r="A17" s="2"/>
      <c r="B17" s="29" t="s">
        <v>10</v>
      </c>
      <c r="C17" s="30">
        <v>1500</v>
      </c>
      <c r="D17" s="31">
        <v>14</v>
      </c>
      <c r="E17" s="32"/>
      <c r="F17" s="32"/>
      <c r="G17" s="32"/>
      <c r="H17" s="33"/>
      <c r="I17" s="23">
        <f t="shared" si="1"/>
        <v>3801</v>
      </c>
      <c r="J17" s="21">
        <f t="shared" si="2"/>
        <v>557.6066999999999</v>
      </c>
      <c r="K17" s="15">
        <f t="shared" si="3"/>
        <v>0</v>
      </c>
      <c r="L17" s="15">
        <f t="shared" si="4"/>
        <v>0</v>
      </c>
      <c r="M17" s="15">
        <f t="shared" si="5"/>
        <v>0</v>
      </c>
      <c r="N17" s="11">
        <f t="shared" si="6"/>
        <v>0</v>
      </c>
      <c r="O17" s="11">
        <f t="shared" si="7"/>
        <v>14</v>
      </c>
      <c r="P17" s="11">
        <f t="shared" si="8"/>
        <v>14</v>
      </c>
      <c r="Q17" s="11">
        <f t="shared" si="9"/>
        <v>21000</v>
      </c>
      <c r="R17" s="11">
        <f t="shared" si="0"/>
        <v>3801000</v>
      </c>
      <c r="S17" s="11">
        <f t="shared" si="10"/>
        <v>3801</v>
      </c>
      <c r="T17" s="2"/>
      <c r="U17" s="2"/>
      <c r="V17" s="2"/>
      <c r="W17" s="2"/>
      <c r="X17" s="2"/>
      <c r="Y17" s="2"/>
      <c r="AD17" s="11" t="s">
        <v>63</v>
      </c>
      <c r="AE17" s="1">
        <v>13</v>
      </c>
      <c r="AF17" s="1">
        <v>12</v>
      </c>
      <c r="AG17" s="1">
        <v>13</v>
      </c>
      <c r="BH17" s="1">
        <v>25</v>
      </c>
    </row>
    <row r="18" spans="1:60" ht="12.75">
      <c r="A18" s="2"/>
      <c r="B18" s="29" t="s">
        <v>10</v>
      </c>
      <c r="C18" s="30">
        <v>1500</v>
      </c>
      <c r="D18" s="31">
        <v>14</v>
      </c>
      <c r="E18" s="32"/>
      <c r="F18" s="32"/>
      <c r="G18" s="32"/>
      <c r="H18" s="33"/>
      <c r="I18" s="23">
        <f t="shared" si="1"/>
        <v>3801</v>
      </c>
      <c r="J18" s="21">
        <f t="shared" si="2"/>
        <v>557.6066999999999</v>
      </c>
      <c r="K18" s="15">
        <f t="shared" si="3"/>
        <v>0</v>
      </c>
      <c r="L18" s="15">
        <f t="shared" si="4"/>
        <v>0</v>
      </c>
      <c r="M18" s="15">
        <f t="shared" si="5"/>
        <v>0</v>
      </c>
      <c r="N18" s="11">
        <f t="shared" si="6"/>
        <v>0</v>
      </c>
      <c r="O18" s="11">
        <f t="shared" si="7"/>
        <v>14</v>
      </c>
      <c r="P18" s="11">
        <f t="shared" si="8"/>
        <v>14</v>
      </c>
      <c r="Q18" s="11">
        <f t="shared" si="9"/>
        <v>21000</v>
      </c>
      <c r="R18" s="11">
        <f t="shared" si="0"/>
        <v>3801000</v>
      </c>
      <c r="S18" s="11">
        <f t="shared" si="10"/>
        <v>3801</v>
      </c>
      <c r="T18" s="2"/>
      <c r="U18" s="2"/>
      <c r="V18" s="2"/>
      <c r="W18" s="2"/>
      <c r="X18" s="2"/>
      <c r="Y18" s="2"/>
      <c r="AD18" s="11" t="s">
        <v>8</v>
      </c>
      <c r="AE18" s="1">
        <v>14</v>
      </c>
      <c r="AF18" s="1">
        <v>13</v>
      </c>
      <c r="AG18" s="1">
        <v>14</v>
      </c>
      <c r="BH18" s="1">
        <v>30</v>
      </c>
    </row>
    <row r="19" spans="1:60" ht="12.75">
      <c r="A19" s="2"/>
      <c r="B19" s="29" t="s">
        <v>10</v>
      </c>
      <c r="C19" s="30">
        <v>1500</v>
      </c>
      <c r="D19" s="31">
        <v>14</v>
      </c>
      <c r="E19" s="32"/>
      <c r="F19" s="32"/>
      <c r="G19" s="32"/>
      <c r="H19" s="33"/>
      <c r="I19" s="23">
        <f t="shared" si="1"/>
        <v>3801</v>
      </c>
      <c r="J19" s="21">
        <f t="shared" si="2"/>
        <v>557.6066999999999</v>
      </c>
      <c r="K19" s="15">
        <f t="shared" si="3"/>
        <v>0</v>
      </c>
      <c r="L19" s="15">
        <f t="shared" si="4"/>
        <v>0</v>
      </c>
      <c r="M19" s="15">
        <f t="shared" si="5"/>
        <v>0</v>
      </c>
      <c r="N19" s="11">
        <f t="shared" si="6"/>
        <v>0</v>
      </c>
      <c r="O19" s="11">
        <f t="shared" si="7"/>
        <v>14</v>
      </c>
      <c r="P19" s="11">
        <f t="shared" si="8"/>
        <v>14</v>
      </c>
      <c r="Q19" s="11">
        <f t="shared" si="9"/>
        <v>21000</v>
      </c>
      <c r="R19" s="11">
        <f t="shared" si="0"/>
        <v>3801000</v>
      </c>
      <c r="S19" s="11">
        <f t="shared" si="10"/>
        <v>3801</v>
      </c>
      <c r="T19" s="2"/>
      <c r="U19" s="2"/>
      <c r="V19" s="2"/>
      <c r="W19" s="2"/>
      <c r="X19" s="2"/>
      <c r="Y19" s="2"/>
      <c r="AD19" s="11" t="s">
        <v>64</v>
      </c>
      <c r="AE19" s="1">
        <v>15</v>
      </c>
      <c r="AF19" s="1">
        <v>14</v>
      </c>
      <c r="AG19" s="1">
        <v>15</v>
      </c>
      <c r="BH19" s="1">
        <v>35</v>
      </c>
    </row>
    <row r="20" spans="1:60" ht="12.75">
      <c r="A20" s="6"/>
      <c r="B20" s="29" t="s">
        <v>31</v>
      </c>
      <c r="C20" s="30">
        <v>60</v>
      </c>
      <c r="D20" s="31">
        <v>6</v>
      </c>
      <c r="E20" s="32"/>
      <c r="F20" s="32"/>
      <c r="G20" s="32"/>
      <c r="H20" s="33"/>
      <c r="I20" s="23">
        <f t="shared" si="1"/>
        <v>131.4</v>
      </c>
      <c r="J20" s="21">
        <f t="shared" si="2"/>
        <v>19.27638</v>
      </c>
      <c r="K20" s="15">
        <f t="shared" si="3"/>
        <v>0</v>
      </c>
      <c r="L20" s="15">
        <f t="shared" si="4"/>
        <v>0</v>
      </c>
      <c r="M20" s="15">
        <f t="shared" si="5"/>
        <v>0</v>
      </c>
      <c r="N20" s="11">
        <f t="shared" si="6"/>
        <v>0</v>
      </c>
      <c r="O20" s="11">
        <f t="shared" si="7"/>
        <v>6</v>
      </c>
      <c r="P20" s="11">
        <f t="shared" si="8"/>
        <v>6</v>
      </c>
      <c r="Q20" s="11">
        <f t="shared" si="9"/>
        <v>360</v>
      </c>
      <c r="R20" s="11">
        <f t="shared" si="0"/>
        <v>131400</v>
      </c>
      <c r="S20" s="11">
        <f t="shared" si="10"/>
        <v>131.4</v>
      </c>
      <c r="T20" s="2"/>
      <c r="U20" s="2"/>
      <c r="V20" s="2"/>
      <c r="W20" s="2"/>
      <c r="X20" s="2"/>
      <c r="Y20" s="2"/>
      <c r="AD20" s="11" t="s">
        <v>15</v>
      </c>
      <c r="AE20" s="1">
        <v>16</v>
      </c>
      <c r="AF20" s="1">
        <v>15</v>
      </c>
      <c r="AG20" s="1">
        <v>16</v>
      </c>
      <c r="BH20" s="1">
        <v>40</v>
      </c>
    </row>
    <row r="21" spans="1:60" ht="12.75">
      <c r="A21" s="2"/>
      <c r="B21" s="29" t="s">
        <v>31</v>
      </c>
      <c r="C21" s="30">
        <v>60</v>
      </c>
      <c r="D21" s="31">
        <v>6</v>
      </c>
      <c r="E21" s="32"/>
      <c r="F21" s="32"/>
      <c r="G21" s="32"/>
      <c r="H21" s="33"/>
      <c r="I21" s="23">
        <f t="shared" si="1"/>
        <v>131.4</v>
      </c>
      <c r="J21" s="21">
        <f t="shared" si="2"/>
        <v>19.27638</v>
      </c>
      <c r="K21" s="15">
        <f t="shared" si="3"/>
        <v>0</v>
      </c>
      <c r="L21" s="15">
        <f t="shared" si="4"/>
        <v>0</v>
      </c>
      <c r="M21" s="15">
        <f t="shared" si="5"/>
        <v>0</v>
      </c>
      <c r="N21" s="11">
        <f t="shared" si="6"/>
        <v>0</v>
      </c>
      <c r="O21" s="11">
        <f t="shared" si="7"/>
        <v>6</v>
      </c>
      <c r="P21" s="11">
        <f t="shared" si="8"/>
        <v>6</v>
      </c>
      <c r="Q21" s="11">
        <f t="shared" si="9"/>
        <v>360</v>
      </c>
      <c r="R21" s="11">
        <f t="shared" si="0"/>
        <v>131400</v>
      </c>
      <c r="S21" s="11">
        <f t="shared" si="10"/>
        <v>131.4</v>
      </c>
      <c r="T21" s="2"/>
      <c r="U21" s="2"/>
      <c r="V21" s="2"/>
      <c r="W21" s="2"/>
      <c r="X21" s="2"/>
      <c r="Y21" s="2"/>
      <c r="AD21" s="11" t="s">
        <v>13</v>
      </c>
      <c r="AE21" s="1">
        <v>17</v>
      </c>
      <c r="AF21" s="1">
        <v>16</v>
      </c>
      <c r="AG21" s="1">
        <v>17</v>
      </c>
      <c r="BH21" s="1">
        <v>45</v>
      </c>
    </row>
    <row r="22" spans="1:60" ht="12.75">
      <c r="A22" s="6"/>
      <c r="B22" s="29" t="s">
        <v>31</v>
      </c>
      <c r="C22" s="30">
        <v>60</v>
      </c>
      <c r="D22" s="31">
        <v>6</v>
      </c>
      <c r="E22" s="32"/>
      <c r="F22" s="32"/>
      <c r="G22" s="32"/>
      <c r="H22" s="33"/>
      <c r="I22" s="23">
        <f t="shared" si="1"/>
        <v>131.4</v>
      </c>
      <c r="J22" s="21">
        <f t="shared" si="2"/>
        <v>19.27638</v>
      </c>
      <c r="K22" s="15">
        <f t="shared" si="3"/>
        <v>0</v>
      </c>
      <c r="L22" s="15">
        <f t="shared" si="4"/>
        <v>0</v>
      </c>
      <c r="M22" s="15">
        <f t="shared" si="5"/>
        <v>0</v>
      </c>
      <c r="N22" s="11">
        <f t="shared" si="6"/>
        <v>0</v>
      </c>
      <c r="O22" s="11">
        <f t="shared" si="7"/>
        <v>6</v>
      </c>
      <c r="P22" s="11">
        <f t="shared" si="8"/>
        <v>6</v>
      </c>
      <c r="Q22" s="11">
        <f t="shared" si="9"/>
        <v>360</v>
      </c>
      <c r="R22" s="11">
        <f t="shared" si="0"/>
        <v>131400</v>
      </c>
      <c r="S22" s="11">
        <f t="shared" si="10"/>
        <v>131.4</v>
      </c>
      <c r="T22" s="2"/>
      <c r="U22" s="2"/>
      <c r="V22" s="2"/>
      <c r="W22" s="2"/>
      <c r="X22" s="2"/>
      <c r="Y22" s="2"/>
      <c r="AD22" s="11" t="s">
        <v>65</v>
      </c>
      <c r="AE22" s="1">
        <v>18</v>
      </c>
      <c r="AF22" s="1">
        <v>17</v>
      </c>
      <c r="AG22" s="1">
        <v>18</v>
      </c>
      <c r="BH22" s="1">
        <v>50</v>
      </c>
    </row>
    <row r="23" spans="1:60" ht="12.75">
      <c r="A23" s="2"/>
      <c r="B23" s="29" t="s">
        <v>31</v>
      </c>
      <c r="C23" s="30">
        <v>60</v>
      </c>
      <c r="D23" s="31">
        <v>6</v>
      </c>
      <c r="E23" s="32"/>
      <c r="F23" s="32"/>
      <c r="G23" s="32"/>
      <c r="H23" s="33"/>
      <c r="I23" s="23">
        <f t="shared" si="1"/>
        <v>131.4</v>
      </c>
      <c r="J23" s="21">
        <f t="shared" si="2"/>
        <v>19.27638</v>
      </c>
      <c r="K23" s="15">
        <f t="shared" si="3"/>
        <v>0</v>
      </c>
      <c r="L23" s="15">
        <f t="shared" si="4"/>
        <v>0</v>
      </c>
      <c r="M23" s="15">
        <f t="shared" si="5"/>
        <v>0</v>
      </c>
      <c r="N23" s="11">
        <f t="shared" si="6"/>
        <v>0</v>
      </c>
      <c r="O23" s="11">
        <f t="shared" si="7"/>
        <v>6</v>
      </c>
      <c r="P23" s="11">
        <f t="shared" si="8"/>
        <v>6</v>
      </c>
      <c r="Q23" s="11">
        <f t="shared" si="9"/>
        <v>360</v>
      </c>
      <c r="R23" s="11">
        <f t="shared" si="0"/>
        <v>131400</v>
      </c>
      <c r="S23" s="11">
        <f t="shared" si="10"/>
        <v>131.4</v>
      </c>
      <c r="T23" s="2"/>
      <c r="U23" s="2"/>
      <c r="V23" s="2"/>
      <c r="W23" s="2"/>
      <c r="X23" s="2"/>
      <c r="Y23" s="2"/>
      <c r="AD23" s="11" t="s">
        <v>6</v>
      </c>
      <c r="AE23" s="1">
        <v>19</v>
      </c>
      <c r="AF23" s="1">
        <v>18</v>
      </c>
      <c r="AG23" s="1">
        <v>19</v>
      </c>
      <c r="BH23" s="1">
        <v>55</v>
      </c>
    </row>
    <row r="24" spans="1:60" ht="12.75">
      <c r="A24" s="2"/>
      <c r="B24" s="29" t="s">
        <v>31</v>
      </c>
      <c r="C24" s="30">
        <v>60</v>
      </c>
      <c r="D24" s="31">
        <v>6</v>
      </c>
      <c r="E24" s="32"/>
      <c r="F24" s="32"/>
      <c r="G24" s="32"/>
      <c r="H24" s="33"/>
      <c r="I24" s="23">
        <f t="shared" si="1"/>
        <v>131.4</v>
      </c>
      <c r="J24" s="21">
        <f t="shared" si="2"/>
        <v>19.27638</v>
      </c>
      <c r="K24" s="15">
        <f t="shared" si="3"/>
        <v>0</v>
      </c>
      <c r="L24" s="15">
        <f t="shared" si="4"/>
        <v>0</v>
      </c>
      <c r="M24" s="15">
        <f t="shared" si="5"/>
        <v>0</v>
      </c>
      <c r="N24" s="11">
        <f t="shared" si="6"/>
        <v>0</v>
      </c>
      <c r="O24" s="11">
        <f t="shared" si="7"/>
        <v>6</v>
      </c>
      <c r="P24" s="11">
        <f t="shared" si="8"/>
        <v>6</v>
      </c>
      <c r="Q24" s="11">
        <f t="shared" si="9"/>
        <v>360</v>
      </c>
      <c r="R24" s="11">
        <f t="shared" si="0"/>
        <v>131400</v>
      </c>
      <c r="S24" s="11">
        <f t="shared" si="10"/>
        <v>131.4</v>
      </c>
      <c r="T24" s="2"/>
      <c r="U24" s="2"/>
      <c r="V24" s="2"/>
      <c r="W24" s="2"/>
      <c r="X24" s="2"/>
      <c r="Y24" s="2"/>
      <c r="AD24" s="11" t="s">
        <v>5</v>
      </c>
      <c r="AE24" s="1">
        <v>20</v>
      </c>
      <c r="AF24" s="1">
        <v>19</v>
      </c>
      <c r="AG24" s="1">
        <v>20</v>
      </c>
      <c r="BH24" s="1">
        <v>60</v>
      </c>
    </row>
    <row r="25" spans="1:60" ht="12.75">
      <c r="A25" s="2"/>
      <c r="B25" s="29" t="s">
        <v>31</v>
      </c>
      <c r="C25" s="30">
        <v>60</v>
      </c>
      <c r="D25" s="31">
        <v>6</v>
      </c>
      <c r="E25" s="32"/>
      <c r="F25" s="32"/>
      <c r="G25" s="32"/>
      <c r="H25" s="33"/>
      <c r="I25" s="23">
        <f t="shared" si="1"/>
        <v>131.4</v>
      </c>
      <c r="J25" s="21">
        <f t="shared" si="2"/>
        <v>19.27638</v>
      </c>
      <c r="K25" s="15">
        <f t="shared" si="3"/>
        <v>0</v>
      </c>
      <c r="L25" s="15">
        <f t="shared" si="4"/>
        <v>0</v>
      </c>
      <c r="M25" s="15">
        <f t="shared" si="5"/>
        <v>0</v>
      </c>
      <c r="N25" s="11">
        <f t="shared" si="6"/>
        <v>0</v>
      </c>
      <c r="O25" s="11">
        <f t="shared" si="7"/>
        <v>6</v>
      </c>
      <c r="P25" s="11">
        <f t="shared" si="8"/>
        <v>6</v>
      </c>
      <c r="Q25" s="11">
        <f t="shared" si="9"/>
        <v>360</v>
      </c>
      <c r="R25" s="11">
        <f t="shared" si="0"/>
        <v>131400</v>
      </c>
      <c r="S25" s="11">
        <f t="shared" si="10"/>
        <v>131.4</v>
      </c>
      <c r="T25" s="2"/>
      <c r="U25" s="2"/>
      <c r="V25" s="2"/>
      <c r="W25" s="2"/>
      <c r="X25" s="2"/>
      <c r="Y25" s="2"/>
      <c r="AD25" s="11" t="s">
        <v>4</v>
      </c>
      <c r="AE25" s="1">
        <v>21</v>
      </c>
      <c r="AF25" s="1">
        <v>20</v>
      </c>
      <c r="AG25" s="1">
        <v>21</v>
      </c>
      <c r="BH25" s="1">
        <v>65</v>
      </c>
    </row>
    <row r="26" spans="1:60" ht="12.75">
      <c r="A26" s="6"/>
      <c r="B26" s="29" t="s">
        <v>31</v>
      </c>
      <c r="C26" s="30">
        <v>60</v>
      </c>
      <c r="D26" s="31">
        <v>6</v>
      </c>
      <c r="E26" s="32"/>
      <c r="F26" s="32"/>
      <c r="G26" s="32"/>
      <c r="H26" s="33"/>
      <c r="I26" s="23">
        <f t="shared" si="1"/>
        <v>131.4</v>
      </c>
      <c r="J26" s="21">
        <f t="shared" si="2"/>
        <v>19.27638</v>
      </c>
      <c r="K26" s="15">
        <f t="shared" si="3"/>
        <v>0</v>
      </c>
      <c r="L26" s="15">
        <f t="shared" si="4"/>
        <v>0</v>
      </c>
      <c r="M26" s="15">
        <f t="shared" si="5"/>
        <v>0</v>
      </c>
      <c r="N26" s="11">
        <f t="shared" si="6"/>
        <v>0</v>
      </c>
      <c r="O26" s="11">
        <f t="shared" si="7"/>
        <v>6</v>
      </c>
      <c r="P26" s="11">
        <f t="shared" si="8"/>
        <v>6</v>
      </c>
      <c r="Q26" s="11">
        <f t="shared" si="9"/>
        <v>360</v>
      </c>
      <c r="R26" s="11">
        <f t="shared" si="0"/>
        <v>131400</v>
      </c>
      <c r="S26" s="11">
        <f t="shared" si="10"/>
        <v>131.4</v>
      </c>
      <c r="T26" s="2"/>
      <c r="U26" s="2"/>
      <c r="V26" s="2"/>
      <c r="W26" s="2"/>
      <c r="X26" s="2"/>
      <c r="Y26" s="2"/>
      <c r="AD26" s="11" t="s">
        <v>9</v>
      </c>
      <c r="AE26" s="1">
        <v>22</v>
      </c>
      <c r="AF26" s="1">
        <v>21</v>
      </c>
      <c r="AG26" s="1">
        <v>22</v>
      </c>
      <c r="BH26" s="1">
        <v>70</v>
      </c>
    </row>
    <row r="27" spans="1:60" ht="12.75">
      <c r="A27" s="2"/>
      <c r="B27" s="29" t="s">
        <v>16</v>
      </c>
      <c r="C27" s="30">
        <v>70</v>
      </c>
      <c r="D27" s="31">
        <v>3</v>
      </c>
      <c r="E27" s="32">
        <v>30</v>
      </c>
      <c r="F27" s="32"/>
      <c r="G27" s="32"/>
      <c r="H27" s="33"/>
      <c r="I27" s="23">
        <f t="shared" si="1"/>
        <v>89.425</v>
      </c>
      <c r="J27" s="21">
        <f t="shared" si="2"/>
        <v>13.1186475</v>
      </c>
      <c r="K27" s="15">
        <f t="shared" si="3"/>
        <v>0</v>
      </c>
      <c r="L27" s="15">
        <f t="shared" si="4"/>
        <v>0</v>
      </c>
      <c r="M27" s="15">
        <f t="shared" si="5"/>
        <v>0</v>
      </c>
      <c r="N27" s="11">
        <f t="shared" si="6"/>
        <v>0.5</v>
      </c>
      <c r="O27" s="11">
        <f t="shared" si="7"/>
        <v>3.5</v>
      </c>
      <c r="P27" s="11">
        <f t="shared" si="8"/>
        <v>3.5</v>
      </c>
      <c r="Q27" s="11">
        <f t="shared" si="9"/>
        <v>245</v>
      </c>
      <c r="R27" s="11">
        <f t="shared" si="0"/>
        <v>89425</v>
      </c>
      <c r="S27" s="11">
        <f t="shared" si="10"/>
        <v>89.425</v>
      </c>
      <c r="T27" s="2"/>
      <c r="U27" s="2"/>
      <c r="V27" s="2"/>
      <c r="W27" s="2"/>
      <c r="X27" s="2"/>
      <c r="Y27" s="2"/>
      <c r="AD27" s="11" t="s">
        <v>66</v>
      </c>
      <c r="AE27" s="1">
        <v>23</v>
      </c>
      <c r="AF27" s="1">
        <v>22</v>
      </c>
      <c r="AG27" s="1">
        <v>23</v>
      </c>
      <c r="BH27" s="1">
        <v>75</v>
      </c>
    </row>
    <row r="28" spans="1:60" ht="12.75">
      <c r="A28" s="2"/>
      <c r="B28" s="29" t="s">
        <v>15</v>
      </c>
      <c r="C28" s="30">
        <v>20</v>
      </c>
      <c r="D28" s="31">
        <v>3</v>
      </c>
      <c r="E28" s="32">
        <v>30</v>
      </c>
      <c r="F28" s="32"/>
      <c r="G28" s="32"/>
      <c r="H28" s="33"/>
      <c r="I28" s="23">
        <f t="shared" si="1"/>
        <v>25.55</v>
      </c>
      <c r="J28" s="21">
        <f t="shared" si="2"/>
        <v>3.748185</v>
      </c>
      <c r="K28" s="15">
        <f t="shared" si="3"/>
        <v>0</v>
      </c>
      <c r="L28" s="15">
        <f t="shared" si="4"/>
        <v>0</v>
      </c>
      <c r="M28" s="15">
        <f t="shared" si="5"/>
        <v>0</v>
      </c>
      <c r="N28" s="11">
        <f t="shared" si="6"/>
        <v>0.5</v>
      </c>
      <c r="O28" s="11">
        <f t="shared" si="7"/>
        <v>3.5</v>
      </c>
      <c r="P28" s="11">
        <f t="shared" si="8"/>
        <v>3.5</v>
      </c>
      <c r="Q28" s="11">
        <f t="shared" si="9"/>
        <v>70</v>
      </c>
      <c r="R28" s="11">
        <f t="shared" si="0"/>
        <v>25550</v>
      </c>
      <c r="S28" s="11">
        <f t="shared" si="10"/>
        <v>25.55</v>
      </c>
      <c r="T28" s="2"/>
      <c r="U28" s="2"/>
      <c r="V28" s="2"/>
      <c r="W28" s="2"/>
      <c r="X28" s="2"/>
      <c r="Y28" s="2"/>
      <c r="AD28" s="11" t="s">
        <v>11</v>
      </c>
      <c r="AE28" s="1">
        <v>24</v>
      </c>
      <c r="AF28" s="1">
        <v>23</v>
      </c>
      <c r="AG28" s="1">
        <v>24</v>
      </c>
      <c r="BH28" s="1">
        <v>80</v>
      </c>
    </row>
    <row r="29" spans="1:60" ht="12.75">
      <c r="A29" s="2"/>
      <c r="B29" s="29" t="s">
        <v>87</v>
      </c>
      <c r="C29" s="30">
        <v>1500</v>
      </c>
      <c r="D29" s="31">
        <v>4</v>
      </c>
      <c r="E29" s="32"/>
      <c r="F29" s="32"/>
      <c r="G29" s="32"/>
      <c r="H29" s="33"/>
      <c r="I29" s="23">
        <f>S29</f>
        <v>2190</v>
      </c>
      <c r="J29" s="21">
        <f>S29*$C$5</f>
        <v>321.27299999999997</v>
      </c>
      <c r="K29" s="15">
        <f t="shared" si="3"/>
        <v>0</v>
      </c>
      <c r="L29" s="15">
        <f t="shared" si="4"/>
        <v>0</v>
      </c>
      <c r="M29" s="15">
        <f t="shared" si="5"/>
        <v>0</v>
      </c>
      <c r="N29" s="11">
        <f t="shared" si="6"/>
        <v>0</v>
      </c>
      <c r="O29" s="11">
        <f t="shared" si="7"/>
        <v>4</v>
      </c>
      <c r="P29" s="11">
        <f t="shared" si="8"/>
        <v>4</v>
      </c>
      <c r="Q29" s="11">
        <f t="shared" si="9"/>
        <v>6000</v>
      </c>
      <c r="R29" s="11">
        <f t="shared" si="0"/>
        <v>2190000</v>
      </c>
      <c r="S29" s="11">
        <f t="shared" si="10"/>
        <v>2190</v>
      </c>
      <c r="T29" s="2"/>
      <c r="U29" s="2"/>
      <c r="V29" s="2"/>
      <c r="W29" s="2"/>
      <c r="X29" s="2"/>
      <c r="Y29" s="2"/>
      <c r="AD29" s="11" t="s">
        <v>67</v>
      </c>
      <c r="AE29" s="1">
        <v>25</v>
      </c>
      <c r="AF29" s="1">
        <v>24</v>
      </c>
      <c r="AG29" s="1">
        <v>25</v>
      </c>
      <c r="BH29" s="1">
        <v>85</v>
      </c>
    </row>
    <row r="30" spans="1:60" ht="12.75">
      <c r="A30" s="2"/>
      <c r="B30" s="29"/>
      <c r="C30" s="30"/>
      <c r="D30" s="31"/>
      <c r="E30" s="32"/>
      <c r="F30" s="32"/>
      <c r="G30" s="32"/>
      <c r="H30" s="33"/>
      <c r="I30" s="23">
        <f>S30</f>
        <v>0</v>
      </c>
      <c r="J30" s="21">
        <f>S30*$C$5</f>
        <v>0</v>
      </c>
      <c r="K30" s="15">
        <f t="shared" si="3"/>
        <v>0</v>
      </c>
      <c r="L30" s="15">
        <f t="shared" si="4"/>
        <v>0</v>
      </c>
      <c r="M30" s="15">
        <f t="shared" si="5"/>
        <v>0</v>
      </c>
      <c r="N30" s="11">
        <f t="shared" si="6"/>
        <v>0</v>
      </c>
      <c r="O30" s="11">
        <f t="shared" si="7"/>
        <v>0</v>
      </c>
      <c r="P30" s="11">
        <f t="shared" si="8"/>
        <v>0</v>
      </c>
      <c r="Q30" s="11">
        <f t="shared" si="9"/>
        <v>0</v>
      </c>
      <c r="R30" s="11">
        <f t="shared" si="0"/>
        <v>0</v>
      </c>
      <c r="S30" s="11">
        <f t="shared" si="10"/>
        <v>0</v>
      </c>
      <c r="T30" s="2"/>
      <c r="U30" s="2"/>
      <c r="V30" s="2"/>
      <c r="W30" s="2"/>
      <c r="X30" s="2"/>
      <c r="Y30" s="2"/>
      <c r="AD30" s="11" t="s">
        <v>88</v>
      </c>
      <c r="AE30" s="1">
        <v>26</v>
      </c>
      <c r="AG30" s="1">
        <v>26</v>
      </c>
      <c r="BH30" s="1">
        <v>90</v>
      </c>
    </row>
    <row r="31" spans="1:60" ht="12.75">
      <c r="A31" s="2"/>
      <c r="B31" s="29"/>
      <c r="C31" s="30"/>
      <c r="D31" s="31"/>
      <c r="E31" s="32"/>
      <c r="F31" s="32"/>
      <c r="G31" s="32"/>
      <c r="H31" s="33"/>
      <c r="I31" s="23">
        <f>S31</f>
        <v>0</v>
      </c>
      <c r="J31" s="21">
        <f>S31*$C$5</f>
        <v>0</v>
      </c>
      <c r="K31" s="15">
        <f t="shared" si="3"/>
        <v>0</v>
      </c>
      <c r="L31" s="15">
        <f t="shared" si="4"/>
        <v>0</v>
      </c>
      <c r="M31" s="15">
        <f t="shared" si="5"/>
        <v>0</v>
      </c>
      <c r="N31" s="11">
        <f t="shared" si="6"/>
        <v>0</v>
      </c>
      <c r="O31" s="11">
        <f t="shared" si="7"/>
        <v>0</v>
      </c>
      <c r="P31" s="11">
        <f t="shared" si="8"/>
        <v>0</v>
      </c>
      <c r="Q31" s="11">
        <f t="shared" si="9"/>
        <v>0</v>
      </c>
      <c r="R31" s="11">
        <f t="shared" si="0"/>
        <v>0</v>
      </c>
      <c r="S31" s="11">
        <f t="shared" si="10"/>
        <v>0</v>
      </c>
      <c r="T31" s="2"/>
      <c r="U31" s="2"/>
      <c r="V31" s="2"/>
      <c r="W31" s="2"/>
      <c r="X31" s="2"/>
      <c r="Y31" s="2"/>
      <c r="AD31" s="11" t="s">
        <v>1</v>
      </c>
      <c r="AE31" s="1">
        <v>27</v>
      </c>
      <c r="AG31" s="1">
        <v>27</v>
      </c>
      <c r="BH31" s="1">
        <v>95</v>
      </c>
    </row>
    <row r="32" spans="1:60" ht="18">
      <c r="A32" s="2"/>
      <c r="B32" s="2"/>
      <c r="C32" s="2"/>
      <c r="D32" s="38" t="s">
        <v>37</v>
      </c>
      <c r="E32" s="39"/>
      <c r="F32" s="39"/>
      <c r="G32" s="4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AD32" s="11" t="s">
        <v>68</v>
      </c>
      <c r="AE32" s="1">
        <v>28</v>
      </c>
      <c r="AG32" s="1">
        <v>28</v>
      </c>
      <c r="BH32" s="1">
        <v>100</v>
      </c>
    </row>
    <row r="33" spans="1:60" ht="18">
      <c r="A33" s="6"/>
      <c r="B33" s="6"/>
      <c r="C33" s="41" t="s">
        <v>41</v>
      </c>
      <c r="D33" s="38" t="s">
        <v>48</v>
      </c>
      <c r="E33" s="40"/>
      <c r="F33" s="38" t="s">
        <v>49</v>
      </c>
      <c r="G33" s="40"/>
      <c r="H33" s="2"/>
      <c r="I33" s="43" t="s">
        <v>46</v>
      </c>
      <c r="J33" s="44"/>
      <c r="K33" s="45" t="s">
        <v>50</v>
      </c>
      <c r="L33" s="45"/>
      <c r="M33" s="19" t="s">
        <v>51</v>
      </c>
      <c r="N33" s="45" t="s">
        <v>52</v>
      </c>
      <c r="O33" s="45"/>
      <c r="P33" s="25" t="s">
        <v>53</v>
      </c>
      <c r="Q33" s="25" t="s">
        <v>54</v>
      </c>
      <c r="R33" s="2" t="s">
        <v>23</v>
      </c>
      <c r="S33" s="2" t="s">
        <v>23</v>
      </c>
      <c r="T33" s="2"/>
      <c r="U33" s="2"/>
      <c r="V33" s="2"/>
      <c r="W33" s="2"/>
      <c r="X33" s="2"/>
      <c r="Y33" s="2"/>
      <c r="AD33" s="11" t="s">
        <v>14</v>
      </c>
      <c r="AE33" s="1">
        <v>29</v>
      </c>
      <c r="AG33" s="1">
        <v>29</v>
      </c>
      <c r="BH33" s="1">
        <v>125</v>
      </c>
    </row>
    <row r="34" spans="1:60" ht="18">
      <c r="A34" s="2"/>
      <c r="B34" s="7" t="s">
        <v>20</v>
      </c>
      <c r="C34" s="42"/>
      <c r="D34" s="20" t="s">
        <v>27</v>
      </c>
      <c r="E34" s="20" t="s">
        <v>18</v>
      </c>
      <c r="F34" s="20" t="s">
        <v>27</v>
      </c>
      <c r="G34" s="20" t="s">
        <v>18</v>
      </c>
      <c r="H34" s="2"/>
      <c r="I34" s="20" t="s">
        <v>32</v>
      </c>
      <c r="J34" s="20" t="s">
        <v>47</v>
      </c>
      <c r="K34" s="2" t="s">
        <v>29</v>
      </c>
      <c r="L34" s="2" t="s">
        <v>30</v>
      </c>
      <c r="M34" s="6"/>
      <c r="N34" s="2" t="s">
        <v>29</v>
      </c>
      <c r="O34" s="2" t="s">
        <v>30</v>
      </c>
      <c r="P34" s="2"/>
      <c r="Q34" s="2"/>
      <c r="R34" s="2" t="s">
        <v>24</v>
      </c>
      <c r="S34" s="2" t="s">
        <v>25</v>
      </c>
      <c r="T34" s="2"/>
      <c r="U34" s="2"/>
      <c r="V34" s="2"/>
      <c r="W34" s="2"/>
      <c r="X34" s="2"/>
      <c r="Y34" s="2"/>
      <c r="AD34" s="11" t="s">
        <v>69</v>
      </c>
      <c r="AE34" s="1">
        <v>30</v>
      </c>
      <c r="AG34" s="1">
        <v>30</v>
      </c>
      <c r="BH34" s="1">
        <v>150</v>
      </c>
    </row>
    <row r="35" spans="1:60" ht="12.75">
      <c r="A35" s="2"/>
      <c r="B35" s="29" t="s">
        <v>63</v>
      </c>
      <c r="C35" s="30">
        <v>1500</v>
      </c>
      <c r="D35" s="31"/>
      <c r="E35" s="32"/>
      <c r="F35" s="32">
        <v>40</v>
      </c>
      <c r="G35" s="32"/>
      <c r="H35" s="2"/>
      <c r="I35" s="23">
        <f>S35</f>
        <v>60</v>
      </c>
      <c r="J35" s="21">
        <f>S35*$C$5</f>
        <v>8.802</v>
      </c>
      <c r="K35" s="26">
        <f>G35/60</f>
        <v>0</v>
      </c>
      <c r="L35" s="26">
        <f>F35+K35</f>
        <v>40</v>
      </c>
      <c r="M35" s="26">
        <f>L35*C35</f>
        <v>60000</v>
      </c>
      <c r="N35" s="2">
        <f>E35/60</f>
        <v>0</v>
      </c>
      <c r="O35" s="2">
        <f>D35+N35</f>
        <v>0</v>
      </c>
      <c r="P35" s="2">
        <f>O35*12</f>
        <v>0</v>
      </c>
      <c r="Q35" s="2">
        <f>P35*C35</f>
        <v>0</v>
      </c>
      <c r="R35" s="2">
        <f>M35+Q35</f>
        <v>60000</v>
      </c>
      <c r="S35" s="2">
        <f>(R35/1000)+H35</f>
        <v>60</v>
      </c>
      <c r="T35" s="2"/>
      <c r="U35" s="2"/>
      <c r="V35" s="2"/>
      <c r="W35" s="2"/>
      <c r="X35" s="2"/>
      <c r="Y35" s="2"/>
      <c r="AD35" s="11" t="s">
        <v>21</v>
      </c>
      <c r="AE35" s="1">
        <v>35</v>
      </c>
      <c r="AG35" s="1">
        <v>31</v>
      </c>
      <c r="BH35" s="1">
        <v>175</v>
      </c>
    </row>
    <row r="36" spans="1:60" ht="12.75">
      <c r="A36" s="6"/>
      <c r="B36" s="29"/>
      <c r="C36" s="30"/>
      <c r="D36" s="34"/>
      <c r="E36" s="35"/>
      <c r="F36" s="35"/>
      <c r="G36" s="35"/>
      <c r="H36" s="2"/>
      <c r="I36" s="23">
        <f>S36</f>
        <v>0</v>
      </c>
      <c r="J36" s="21">
        <f>S36*$C$5</f>
        <v>0</v>
      </c>
      <c r="K36" s="26">
        <f>G36/60</f>
        <v>0</v>
      </c>
      <c r="L36" s="26">
        <f>F36+K36</f>
        <v>0</v>
      </c>
      <c r="M36" s="26">
        <f>L36*C36</f>
        <v>0</v>
      </c>
      <c r="N36" s="2">
        <f>E36/60</f>
        <v>0</v>
      </c>
      <c r="O36" s="2">
        <f>D36+N36</f>
        <v>0</v>
      </c>
      <c r="P36" s="2">
        <f>O36*12</f>
        <v>0</v>
      </c>
      <c r="Q36" s="2">
        <f>P36*C36</f>
        <v>0</v>
      </c>
      <c r="R36" s="2">
        <f>M36+Q36</f>
        <v>0</v>
      </c>
      <c r="S36" s="2">
        <f>(R36/1000)+H36</f>
        <v>0</v>
      </c>
      <c r="T36" s="2"/>
      <c r="U36" s="2"/>
      <c r="V36" s="2"/>
      <c r="W36" s="2"/>
      <c r="X36" s="2"/>
      <c r="Y36" s="2"/>
      <c r="AD36" s="11" t="s">
        <v>70</v>
      </c>
      <c r="AE36" s="1">
        <v>40</v>
      </c>
      <c r="AG36" s="1">
        <v>32</v>
      </c>
      <c r="BH36" s="1">
        <v>200</v>
      </c>
    </row>
    <row r="37" spans="1:33" ht="12.75">
      <c r="A37" s="2"/>
      <c r="B37" s="29"/>
      <c r="C37" s="30"/>
      <c r="D37" s="31"/>
      <c r="E37" s="32"/>
      <c r="F37" s="32"/>
      <c r="G37" s="32"/>
      <c r="H37" s="2"/>
      <c r="I37" s="23">
        <f>S37</f>
        <v>0</v>
      </c>
      <c r="J37" s="21">
        <f>S37*$C$5</f>
        <v>0</v>
      </c>
      <c r="K37" s="26">
        <f>G37/60</f>
        <v>0</v>
      </c>
      <c r="L37" s="26">
        <f>F37+K37</f>
        <v>0</v>
      </c>
      <c r="M37" s="26">
        <f>L37*C37</f>
        <v>0</v>
      </c>
      <c r="N37" s="2">
        <f>E37/60</f>
        <v>0</v>
      </c>
      <c r="O37" s="2">
        <f>D37+N37</f>
        <v>0</v>
      </c>
      <c r="P37" s="2">
        <f>O37*12</f>
        <v>0</v>
      </c>
      <c r="Q37" s="2">
        <f>P37*C37</f>
        <v>0</v>
      </c>
      <c r="R37" s="2">
        <f>M37+Q37</f>
        <v>0</v>
      </c>
      <c r="S37" s="2">
        <f>(R37/1000)+H37</f>
        <v>0</v>
      </c>
      <c r="T37" s="2"/>
      <c r="U37" s="2"/>
      <c r="V37" s="2"/>
      <c r="W37" s="2"/>
      <c r="X37" s="2"/>
      <c r="Y37" s="2"/>
      <c r="AD37" s="11" t="s">
        <v>71</v>
      </c>
      <c r="AE37" s="1">
        <v>45</v>
      </c>
      <c r="AG37" s="1">
        <v>33</v>
      </c>
    </row>
    <row r="38" spans="1:33" ht="12.75">
      <c r="A38" s="2"/>
      <c r="B38" s="29"/>
      <c r="C38" s="30"/>
      <c r="D38" s="31"/>
      <c r="E38" s="32"/>
      <c r="F38" s="32"/>
      <c r="G38" s="32"/>
      <c r="H38" s="2"/>
      <c r="I38" s="23">
        <f>S38</f>
        <v>0</v>
      </c>
      <c r="J38" s="21">
        <f>S38*$C$5</f>
        <v>0</v>
      </c>
      <c r="K38" s="26">
        <f>G38/60</f>
        <v>0</v>
      </c>
      <c r="L38" s="26">
        <f>F38+K38</f>
        <v>0</v>
      </c>
      <c r="M38" s="26">
        <f>L38*C38</f>
        <v>0</v>
      </c>
      <c r="N38" s="2">
        <f>E38/60</f>
        <v>0</v>
      </c>
      <c r="O38" s="2">
        <f>D38+N38</f>
        <v>0</v>
      </c>
      <c r="P38" s="2">
        <f>O38*12</f>
        <v>0</v>
      </c>
      <c r="Q38" s="2">
        <f>P38*C38</f>
        <v>0</v>
      </c>
      <c r="R38" s="2">
        <f>M38+Q38</f>
        <v>0</v>
      </c>
      <c r="S38" s="2">
        <f>(R38/1000)+H38</f>
        <v>0</v>
      </c>
      <c r="T38" s="2"/>
      <c r="U38" s="2"/>
      <c r="V38" s="2"/>
      <c r="W38" s="2"/>
      <c r="X38" s="2"/>
      <c r="Y38" s="2"/>
      <c r="AD38" s="11" t="s">
        <v>72</v>
      </c>
      <c r="AE38" s="1">
        <v>50</v>
      </c>
      <c r="AG38" s="1">
        <v>34</v>
      </c>
    </row>
    <row r="39" spans="1:33" ht="12.75">
      <c r="A39" s="2"/>
      <c r="T39" s="2"/>
      <c r="U39" s="2"/>
      <c r="V39" s="2"/>
      <c r="W39" s="2"/>
      <c r="X39" s="2"/>
      <c r="Y39" s="2"/>
      <c r="AD39" s="11" t="s">
        <v>73</v>
      </c>
      <c r="AE39" s="1">
        <v>55</v>
      </c>
      <c r="AG39" s="1">
        <v>35</v>
      </c>
    </row>
    <row r="40" spans="1:33" ht="12.75">
      <c r="A40" s="2"/>
      <c r="T40" s="2"/>
      <c r="U40" s="2"/>
      <c r="V40" s="2"/>
      <c r="W40" s="2"/>
      <c r="X40" s="2"/>
      <c r="Y40" s="2"/>
      <c r="AD40" s="11" t="s">
        <v>12</v>
      </c>
      <c r="AE40" s="1">
        <v>60</v>
      </c>
      <c r="AG40" s="1">
        <v>36</v>
      </c>
    </row>
    <row r="41" spans="1:33" ht="12.75">
      <c r="A41" s="2"/>
      <c r="T41" s="2"/>
      <c r="U41" s="2"/>
      <c r="V41" s="2"/>
      <c r="W41" s="2"/>
      <c r="X41" s="2"/>
      <c r="Y41" s="2"/>
      <c r="AD41" s="11" t="s">
        <v>74</v>
      </c>
      <c r="AE41" s="1">
        <v>65</v>
      </c>
      <c r="AG41" s="1">
        <v>37</v>
      </c>
    </row>
    <row r="42" spans="1:33" ht="12.75">
      <c r="A42" s="2"/>
      <c r="T42" s="2"/>
      <c r="U42" s="2"/>
      <c r="V42" s="2"/>
      <c r="W42" s="2"/>
      <c r="X42" s="2"/>
      <c r="Y42" s="2"/>
      <c r="AD42" s="11" t="s">
        <v>75</v>
      </c>
      <c r="AE42" s="1">
        <v>70</v>
      </c>
      <c r="AG42" s="1">
        <v>38</v>
      </c>
    </row>
    <row r="43" spans="1:33" ht="12.75">
      <c r="A43" s="2"/>
      <c r="T43" s="2"/>
      <c r="U43" s="2"/>
      <c r="V43" s="2"/>
      <c r="W43" s="2"/>
      <c r="X43" s="2"/>
      <c r="Y43" s="2"/>
      <c r="AD43" s="11" t="s">
        <v>19</v>
      </c>
      <c r="AE43" s="1">
        <v>75</v>
      </c>
      <c r="AG43" s="1">
        <v>39</v>
      </c>
    </row>
    <row r="44" spans="1:33" ht="12.75">
      <c r="A44" s="2"/>
      <c r="T44" s="2"/>
      <c r="U44" s="2"/>
      <c r="V44" s="2"/>
      <c r="W44" s="2"/>
      <c r="X44" s="2"/>
      <c r="Y44" s="2"/>
      <c r="AD44" s="11" t="s">
        <v>76</v>
      </c>
      <c r="AE44" s="1">
        <v>80</v>
      </c>
      <c r="AG44" s="1">
        <v>40</v>
      </c>
    </row>
    <row r="45" spans="1:33" ht="12.75">
      <c r="A45" s="6"/>
      <c r="T45" s="2"/>
      <c r="U45" s="2"/>
      <c r="V45" s="2"/>
      <c r="W45" s="2"/>
      <c r="X45" s="2"/>
      <c r="Y45" s="2"/>
      <c r="AD45" s="11" t="s">
        <v>77</v>
      </c>
      <c r="AE45" s="1">
        <v>85</v>
      </c>
      <c r="AG45" s="1">
        <v>41</v>
      </c>
    </row>
    <row r="46" spans="1:33" ht="12.75">
      <c r="A46" s="2"/>
      <c r="T46" s="2"/>
      <c r="U46" s="2"/>
      <c r="V46" s="2"/>
      <c r="W46" s="2"/>
      <c r="X46" s="2"/>
      <c r="Y46" s="2"/>
      <c r="AD46" s="11" t="s">
        <v>10</v>
      </c>
      <c r="AE46" s="1">
        <v>90</v>
      </c>
      <c r="AG46" s="1">
        <v>42</v>
      </c>
    </row>
    <row r="47" spans="1:33" ht="12.75">
      <c r="A47" s="2"/>
      <c r="T47" s="2"/>
      <c r="U47" s="2"/>
      <c r="V47" s="2"/>
      <c r="W47" s="2"/>
      <c r="X47" s="2"/>
      <c r="Y47" s="2"/>
      <c r="AD47" s="11" t="s">
        <v>78</v>
      </c>
      <c r="AE47" s="1">
        <v>95</v>
      </c>
      <c r="AG47" s="1">
        <v>43</v>
      </c>
    </row>
    <row r="48" spans="1:33" ht="12.75">
      <c r="A48" s="2"/>
      <c r="T48" s="2"/>
      <c r="U48" s="2"/>
      <c r="V48" s="2"/>
      <c r="W48" s="2"/>
      <c r="X48" s="2"/>
      <c r="Y48" s="2"/>
      <c r="AD48" s="11" t="s">
        <v>79</v>
      </c>
      <c r="AE48" s="1">
        <v>100</v>
      </c>
      <c r="AG48" s="1">
        <v>44</v>
      </c>
    </row>
    <row r="49" spans="1:33" ht="12.75">
      <c r="A49" s="2"/>
      <c r="T49" s="2"/>
      <c r="U49" s="2"/>
      <c r="V49" s="2"/>
      <c r="W49" s="2"/>
      <c r="X49" s="2"/>
      <c r="Y49" s="2"/>
      <c r="AD49" s="11" t="s">
        <v>0</v>
      </c>
      <c r="AE49" s="1">
        <v>150</v>
      </c>
      <c r="AG49" s="1">
        <v>45</v>
      </c>
    </row>
    <row r="50" spans="1:33" ht="12.75">
      <c r="A50" s="2"/>
      <c r="T50" s="2"/>
      <c r="U50" s="2"/>
      <c r="V50" s="2"/>
      <c r="W50" s="2"/>
      <c r="X50" s="2"/>
      <c r="Y50" s="2"/>
      <c r="AD50" s="11" t="s">
        <v>80</v>
      </c>
      <c r="AE50" s="1">
        <v>200</v>
      </c>
      <c r="AG50" s="1">
        <v>46</v>
      </c>
    </row>
    <row r="51" spans="1:33" ht="12.75">
      <c r="A51" s="2"/>
      <c r="T51" s="2"/>
      <c r="U51" s="2"/>
      <c r="V51" s="2"/>
      <c r="W51" s="2"/>
      <c r="X51" s="2"/>
      <c r="Y51" s="2"/>
      <c r="AD51" s="11" t="s">
        <v>81</v>
      </c>
      <c r="AE51" s="1">
        <v>250</v>
      </c>
      <c r="AG51" s="1">
        <v>47</v>
      </c>
    </row>
    <row r="52" spans="1:33" ht="12.75">
      <c r="A52" s="2"/>
      <c r="T52" s="2"/>
      <c r="U52" s="2"/>
      <c r="V52" s="2"/>
      <c r="W52" s="2"/>
      <c r="X52" s="2"/>
      <c r="Y52" s="2"/>
      <c r="AD52" s="11" t="s">
        <v>82</v>
      </c>
      <c r="AE52" s="1">
        <v>300</v>
      </c>
      <c r="AG52" s="1">
        <v>48</v>
      </c>
    </row>
    <row r="53" spans="1:33" ht="12.75">
      <c r="A53" s="2"/>
      <c r="T53" s="2"/>
      <c r="U53" s="2"/>
      <c r="V53" s="2"/>
      <c r="W53" s="2"/>
      <c r="X53" s="2"/>
      <c r="Y53" s="2"/>
      <c r="AD53" s="11" t="s">
        <v>16</v>
      </c>
      <c r="AE53" s="1">
        <v>350</v>
      </c>
      <c r="AG53" s="1">
        <v>49</v>
      </c>
    </row>
    <row r="54" spans="1:33" ht="12.75">
      <c r="A54" s="2"/>
      <c r="T54" s="2"/>
      <c r="U54" s="2"/>
      <c r="V54" s="2"/>
      <c r="W54" s="2"/>
      <c r="X54" s="2"/>
      <c r="Y54" s="2"/>
      <c r="AD54" s="11" t="s">
        <v>83</v>
      </c>
      <c r="AE54" s="1">
        <v>400</v>
      </c>
      <c r="AG54" s="1">
        <v>50</v>
      </c>
    </row>
    <row r="55" spans="1:33" ht="12.75">
      <c r="A55" s="2"/>
      <c r="T55" s="2"/>
      <c r="U55" s="2"/>
      <c r="V55" s="2"/>
      <c r="W55" s="2"/>
      <c r="X55" s="2"/>
      <c r="Y55" s="2"/>
      <c r="AD55" s="11" t="s">
        <v>84</v>
      </c>
      <c r="AE55" s="1">
        <v>450</v>
      </c>
      <c r="AG55" s="1">
        <v>51</v>
      </c>
    </row>
    <row r="56" spans="1:33" ht="12.75">
      <c r="A56" s="2"/>
      <c r="T56" s="2"/>
      <c r="U56" s="2"/>
      <c r="V56" s="2"/>
      <c r="W56" s="2"/>
      <c r="X56" s="2"/>
      <c r="Y56" s="2"/>
      <c r="AE56" s="1">
        <v>500</v>
      </c>
      <c r="AG56" s="1">
        <v>54</v>
      </c>
    </row>
    <row r="57" spans="1:33" ht="12.75">
      <c r="A57" s="2"/>
      <c r="T57" s="2"/>
      <c r="U57" s="2"/>
      <c r="V57" s="2"/>
      <c r="W57" s="2"/>
      <c r="X57" s="2"/>
      <c r="Y57" s="2"/>
      <c r="AE57" s="1">
        <v>550</v>
      </c>
      <c r="AG57" s="1">
        <v>55</v>
      </c>
    </row>
    <row r="58" spans="1:33" ht="12.75">
      <c r="A58" s="2"/>
      <c r="T58" s="2"/>
      <c r="U58" s="2"/>
      <c r="V58" s="2"/>
      <c r="W58" s="2"/>
      <c r="X58" s="2"/>
      <c r="Y58" s="2"/>
      <c r="AE58" s="1">
        <v>600</v>
      </c>
      <c r="AG58" s="1">
        <v>56</v>
      </c>
    </row>
    <row r="59" spans="1:33" ht="12.75">
      <c r="A59" s="2"/>
      <c r="T59" s="2"/>
      <c r="U59" s="2"/>
      <c r="V59" s="2"/>
      <c r="W59" s="2"/>
      <c r="X59" s="2"/>
      <c r="Y59" s="2"/>
      <c r="AE59" s="1">
        <v>650</v>
      </c>
      <c r="AG59" s="1">
        <v>57</v>
      </c>
    </row>
    <row r="60" spans="1:33" ht="12.75">
      <c r="A60" s="2"/>
      <c r="T60" s="2"/>
      <c r="U60" s="2"/>
      <c r="V60" s="2"/>
      <c r="W60" s="2"/>
      <c r="X60" s="2"/>
      <c r="Y60" s="2"/>
      <c r="AE60" s="1">
        <v>700</v>
      </c>
      <c r="AG60" s="1">
        <v>58</v>
      </c>
    </row>
    <row r="61" spans="1:33" ht="12.75">
      <c r="A61" s="2"/>
      <c r="T61" s="2"/>
      <c r="U61" s="2"/>
      <c r="V61" s="2"/>
      <c r="W61" s="2"/>
      <c r="X61" s="2"/>
      <c r="Y61" s="2"/>
      <c r="AE61" s="1">
        <v>750</v>
      </c>
      <c r="AG61" s="1">
        <v>59</v>
      </c>
    </row>
    <row r="62" spans="1:31" ht="12.75">
      <c r="A62" s="2"/>
      <c r="T62" s="2"/>
      <c r="U62" s="2"/>
      <c r="V62" s="2"/>
      <c r="W62" s="2"/>
      <c r="X62" s="2"/>
      <c r="Y62" s="2"/>
      <c r="AE62" s="1">
        <v>800</v>
      </c>
    </row>
    <row r="63" spans="1:31" ht="12.75">
      <c r="A63" s="2"/>
      <c r="T63" s="2"/>
      <c r="U63" s="2"/>
      <c r="V63" s="2"/>
      <c r="W63" s="2"/>
      <c r="X63" s="2"/>
      <c r="Y63" s="2"/>
      <c r="AE63" s="1">
        <v>850</v>
      </c>
    </row>
    <row r="64" spans="1:31" ht="12.75">
      <c r="A64" s="2"/>
      <c r="T64" s="2"/>
      <c r="U64" s="2"/>
      <c r="V64" s="2"/>
      <c r="W64" s="2"/>
      <c r="X64" s="2"/>
      <c r="Y64" s="2"/>
      <c r="AE64" s="1">
        <v>900</v>
      </c>
    </row>
    <row r="65" spans="1:31" ht="12.75">
      <c r="A65" s="2"/>
      <c r="T65" s="2"/>
      <c r="U65" s="2"/>
      <c r="V65" s="2"/>
      <c r="W65" s="2"/>
      <c r="X65" s="2"/>
      <c r="Y65" s="2"/>
      <c r="AE65" s="1">
        <v>950</v>
      </c>
    </row>
    <row r="66" spans="1:31" ht="12.75">
      <c r="A66" s="2"/>
      <c r="T66" s="2"/>
      <c r="U66" s="2"/>
      <c r="V66" s="2"/>
      <c r="W66" s="2"/>
      <c r="X66" s="2"/>
      <c r="Y66" s="2"/>
      <c r="AE66" s="1">
        <v>1000</v>
      </c>
    </row>
    <row r="67" spans="1:31" ht="12.75">
      <c r="A67" s="2"/>
      <c r="T67" s="2"/>
      <c r="U67" s="2"/>
      <c r="V67" s="2"/>
      <c r="W67" s="2"/>
      <c r="X67" s="2"/>
      <c r="Y67" s="2"/>
      <c r="AE67" s="1">
        <v>1100</v>
      </c>
    </row>
    <row r="68" spans="1:31" ht="12.75">
      <c r="A68" s="2"/>
      <c r="T68" s="2"/>
      <c r="U68" s="2"/>
      <c r="V68" s="2"/>
      <c r="W68" s="2"/>
      <c r="X68" s="2"/>
      <c r="Y68" s="2"/>
      <c r="AE68" s="1">
        <v>1200</v>
      </c>
    </row>
    <row r="69" spans="1:31" ht="12.75">
      <c r="A69" s="2"/>
      <c r="T69" s="2"/>
      <c r="U69" s="2"/>
      <c r="V69" s="2"/>
      <c r="W69" s="2"/>
      <c r="X69" s="2"/>
      <c r="Y69" s="2"/>
      <c r="AE69" s="1">
        <v>1300</v>
      </c>
    </row>
    <row r="70" spans="1:31" ht="12.75">
      <c r="A70" s="2"/>
      <c r="T70" s="2"/>
      <c r="U70" s="2"/>
      <c r="V70" s="2"/>
      <c r="W70" s="2"/>
      <c r="X70" s="2"/>
      <c r="Y70" s="2"/>
      <c r="AE70" s="1">
        <v>1400</v>
      </c>
    </row>
    <row r="71" spans="1:31" ht="12.75">
      <c r="A71" s="2"/>
      <c r="T71" s="2"/>
      <c r="U71" s="2"/>
      <c r="V71" s="2"/>
      <c r="W71" s="2"/>
      <c r="X71" s="2"/>
      <c r="Y71" s="2"/>
      <c r="AE71" s="1">
        <v>1500</v>
      </c>
    </row>
    <row r="72" spans="1:31" ht="12.75">
      <c r="A72" s="2"/>
      <c r="T72" s="2"/>
      <c r="U72" s="2"/>
      <c r="V72" s="2"/>
      <c r="W72" s="2"/>
      <c r="X72" s="2"/>
      <c r="Y72" s="2"/>
      <c r="AE72" s="1">
        <v>1600</v>
      </c>
    </row>
    <row r="73" ht="12.75">
      <c r="AE73" s="1">
        <v>1700</v>
      </c>
    </row>
    <row r="74" ht="12.75">
      <c r="AE74" s="1">
        <v>1800</v>
      </c>
    </row>
    <row r="75" ht="12.75">
      <c r="AE75" s="1">
        <v>1900</v>
      </c>
    </row>
    <row r="76" ht="12.75">
      <c r="AE76" s="1">
        <v>2000</v>
      </c>
    </row>
    <row r="77" ht="12.75">
      <c r="AE77" s="1">
        <v>2100</v>
      </c>
    </row>
    <row r="78" ht="12.75">
      <c r="AE78" s="1">
        <v>2200</v>
      </c>
    </row>
    <row r="79" ht="12.75">
      <c r="AE79" s="1">
        <v>2300</v>
      </c>
    </row>
    <row r="80" ht="12.75">
      <c r="AE80" s="1">
        <v>2400</v>
      </c>
    </row>
    <row r="81" ht="12.75">
      <c r="AE81" s="1">
        <v>2500</v>
      </c>
    </row>
    <row r="82" ht="12.75">
      <c r="AE82" s="1">
        <v>2600</v>
      </c>
    </row>
    <row r="83" ht="12.75">
      <c r="AE83" s="1">
        <v>2700</v>
      </c>
    </row>
    <row r="84" ht="12.75">
      <c r="AE84" s="1">
        <v>2800</v>
      </c>
    </row>
    <row r="85" ht="12.75">
      <c r="AE85" s="1">
        <v>2900</v>
      </c>
    </row>
    <row r="86" ht="12.75">
      <c r="AE86" s="1">
        <v>3000</v>
      </c>
    </row>
    <row r="87" ht="12.75">
      <c r="AE87" s="1">
        <v>3100</v>
      </c>
    </row>
    <row r="88" ht="12.75">
      <c r="AE88" s="1">
        <v>3200</v>
      </c>
    </row>
    <row r="89" ht="12.75">
      <c r="AE89" s="1">
        <v>3300</v>
      </c>
    </row>
    <row r="90" ht="12.75">
      <c r="AE90" s="1">
        <v>3400</v>
      </c>
    </row>
    <row r="91" ht="12.75">
      <c r="AE91" s="1">
        <v>3500</v>
      </c>
    </row>
  </sheetData>
  <mergeCells count="16">
    <mergeCell ref="K33:L33"/>
    <mergeCell ref="N33:O33"/>
    <mergeCell ref="H3:J4"/>
    <mergeCell ref="C33:C34"/>
    <mergeCell ref="D33:E33"/>
    <mergeCell ref="F33:G33"/>
    <mergeCell ref="I33:J33"/>
    <mergeCell ref="K8:L8"/>
    <mergeCell ref="N8:O8"/>
    <mergeCell ref="B1:J1"/>
    <mergeCell ref="D32:G32"/>
    <mergeCell ref="D7:G7"/>
    <mergeCell ref="C8:C9"/>
    <mergeCell ref="I8:J8"/>
    <mergeCell ref="D8:E8"/>
    <mergeCell ref="F8:G8"/>
  </mergeCells>
  <dataValidations count="8">
    <dataValidation type="list" allowBlank="1" showInputMessage="1" showErrorMessage="1" sqref="B10:B31 B35:B38">
      <formula1>$AD$4:$AD$53</formula1>
    </dataValidation>
    <dataValidation type="list" allowBlank="1" showInputMessage="1" showErrorMessage="1" sqref="C10:C31">
      <formula1>$AE$5:$AE$101</formula1>
    </dataValidation>
    <dataValidation type="list" allowBlank="1" showInputMessage="1" showErrorMessage="1" sqref="E10:E31 G10:G31">
      <formula1>$AG$5:$AG$63</formula1>
    </dataValidation>
    <dataValidation type="list" allowBlank="1" showInputMessage="1" showErrorMessage="1" sqref="F10:F31 D35:D38 D10:D31">
      <formula1>$AF$5:$AF$29</formula1>
    </dataValidation>
    <dataValidation type="list" allowBlank="1" showInputMessage="1" showErrorMessage="1" sqref="H10:H31">
      <formula1>$AE$32:$AE$52</formula1>
    </dataValidation>
    <dataValidation type="list" allowBlank="1" showInputMessage="1" showErrorMessage="1" sqref="C35:C38">
      <formula1>$AE$4:$AE$100</formula1>
    </dataValidation>
    <dataValidation type="list" allowBlank="1" showInputMessage="1" showErrorMessage="1" sqref="E35:E38 G35:G38">
      <formula1>$AG$5:$AG$61</formula1>
    </dataValidation>
    <dataValidation type="list" allowBlank="1" showInputMessage="1" showErrorMessage="1" sqref="F35:F38">
      <formula1>$BH$5:$BH$36</formula1>
    </dataValidation>
  </dataValidations>
  <printOptions horizontalCentered="1"/>
  <pageMargins left="0.15748031496062992" right="0.11811023622047245" top="0.2362204724409449" bottom="0.2362204724409449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reignier</cp:lastModifiedBy>
  <cp:lastPrinted>2012-02-14T20:30:48Z</cp:lastPrinted>
  <dcterms:created xsi:type="dcterms:W3CDTF">2012-02-08T15:35:49Z</dcterms:created>
  <dcterms:modified xsi:type="dcterms:W3CDTF">2018-05-24T16:57:57Z</dcterms:modified>
  <cp:category/>
  <cp:version/>
  <cp:contentType/>
  <cp:contentStatus/>
</cp:coreProperties>
</file>